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.Presupuesto\Desktop\PRESUPUESTO\PORTAL\"/>
    </mc:Choice>
  </mc:AlternateContent>
  <bookViews>
    <workbookView xWindow="-120" yWindow="-120" windowWidth="20730" windowHeight="11160"/>
  </bookViews>
  <sheets>
    <sheet name="Plantilla Presupuesto" sheetId="2" r:id="rId1"/>
    <sheet name="Plantilla Ejecución " sheetId="3" r:id="rId2"/>
  </sheets>
  <definedNames>
    <definedName name="_xlnm.Print_Area" localSheetId="1">'Plantilla Ejecución '!$A$1:$N$97</definedName>
    <definedName name="_xlnm.Print_Titles" localSheetId="1">'Plantilla Ejecución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6" i="3" l="1"/>
  <c r="F51" i="3"/>
  <c r="F25" i="3"/>
  <c r="F15" i="3"/>
  <c r="G15" i="3"/>
  <c r="F9" i="3"/>
  <c r="F73" i="3" l="1"/>
  <c r="D9" i="3"/>
  <c r="D15" i="3"/>
  <c r="D25" i="3"/>
  <c r="D51" i="3"/>
  <c r="E51" i="3"/>
  <c r="E35" i="3"/>
  <c r="D35" i="3"/>
  <c r="E25" i="3"/>
  <c r="E15" i="3"/>
  <c r="E9" i="3"/>
  <c r="E73" i="3" l="1"/>
  <c r="E86" i="3" s="1"/>
  <c r="D73" i="3"/>
  <c r="D86" i="3" s="1"/>
  <c r="C82" i="3"/>
  <c r="C79" i="3"/>
  <c r="C76" i="3"/>
  <c r="C84" i="3" s="1"/>
  <c r="C69" i="3"/>
  <c r="C66" i="3"/>
  <c r="C61" i="3"/>
  <c r="C51" i="3"/>
  <c r="C25" i="3"/>
  <c r="C15" i="3"/>
  <c r="C9" i="3"/>
  <c r="C73" i="3" l="1"/>
  <c r="C86" i="3" s="1"/>
  <c r="C84" i="2"/>
  <c r="C81" i="2"/>
  <c r="C78" i="2"/>
  <c r="C53" i="2"/>
  <c r="C27" i="2"/>
  <c r="C17" i="2"/>
  <c r="C11" i="2" l="1"/>
  <c r="C75" i="2" s="1"/>
  <c r="C88" i="2" s="1"/>
  <c r="T8" i="3" l="1"/>
  <c r="U8" i="3" s="1"/>
  <c r="V8" i="3" s="1"/>
  <c r="W8" i="3" s="1"/>
  <c r="X8" i="3" s="1"/>
  <c r="Y8" i="3" s="1"/>
  <c r="AA8" i="3" s="1"/>
  <c r="Z7" i="3" l="1"/>
  <c r="AA7" i="3" s="1"/>
</calcChain>
</file>

<file path=xl/sharedStrings.xml><?xml version="1.0" encoding="utf-8"?>
<sst xmlns="http://schemas.openxmlformats.org/spreadsheetml/2006/main" count="204" uniqueCount="118">
  <si>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</si>
  <si>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</si>
  <si>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</si>
  <si>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</si>
  <si>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</si>
  <si>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</si>
  <si>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</si>
  <si>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</si>
  <si>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</si>
  <si>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</si>
  <si>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</si>
  <si>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</si>
  <si>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</si>
  <si>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</si>
  <si>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</si>
  <si>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</si>
  <si>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</si>
  <si>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</si>
  <si>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</si>
  <si>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</si>
  <si>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</si>
  <si>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</si>
  <si>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</si>
  <si>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</si>
  <si>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</si>
  <si>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</si>
  <si>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</si>
  <si>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</si>
  <si>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</si>
  <si>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</si>
  <si>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</si>
  <si>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</si>
  <si>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</si>
  <si>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</si>
  <si>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</si>
  <si>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</si>
  <si>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</si>
  <si>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</si>
  <si>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</si>
  <si>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</si>
  <si>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</si>
  <si>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</si>
  <si>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</si>
  <si>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</si>
  <si>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</si>
  <si>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</si>
  <si>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</si>
  <si>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</si>
  <si>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</si>
  <si>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</si>
  <si>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</si>
  <si>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</si>
  <si>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</si>
  <si>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</si>
  <si>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</si>
  <si>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</si>
  <si>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</si>
  <si>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</si>
  <si>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</si>
  <si>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</si>
  <si>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</si>
  <si>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</si>
  <si>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</si>
  <si>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</si>
  <si>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</si>
  <si>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</si>
  <si>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</si>
  <si>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</si>
  <si>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</si>
  <si>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</si>
  <si>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</si>
  <si>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</si>
  <si>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</si>
  <si>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</si>
  <si>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</si>
  <si>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</si>
  <si>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</si>
  <si>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</si>
  <si>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</si>
  <si>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</si>
  <si>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</si>
  <si>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</si>
  <si>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</si>
  <si>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</si>
  <si>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</si>
  <si>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</si>
  <si>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</si>
  <si>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</si>
  <si>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</si>
  <si>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</si>
  <si>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</si>
  <si>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</si>
  <si>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</si>
  <si>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</si>
  <si>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</si>
  <si>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</si>
  <si>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</si>
  <si>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</si>
  <si>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</si>
  <si>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Fuente: [fuente]</t>
  </si>
  <si>
    <t xml:space="preserve">Ejecución de Gastos y Aplicaciones Financieras </t>
  </si>
  <si>
    <t xml:space="preserve">Presupuesto de Gastos y Aplicaciones Financieras </t>
  </si>
  <si>
    <t xml:space="preserve">Total </t>
  </si>
  <si>
    <t xml:space="preserve">Ministerio de Medio Ambiente y Recusos Naturales </t>
  </si>
  <si>
    <t xml:space="preserve">Museo Nacional de Historia Natural </t>
  </si>
  <si>
    <t xml:space="preserve"> Prof. Eugenio de  Jesus  Marcano</t>
  </si>
  <si>
    <t>Año 2023</t>
  </si>
  <si>
    <t>Ministerio de Medio Ambiente</t>
  </si>
  <si>
    <t>Museo Nacional de Historia Natural "Prof. Eugenio de Jesus Marcano</t>
  </si>
  <si>
    <t>Fuente: 0100</t>
  </si>
  <si>
    <t>Esthel Mora</t>
  </si>
  <si>
    <t>Nestina Contreras</t>
  </si>
  <si>
    <t>Revisado por:</t>
  </si>
  <si>
    <t>Analista de Presupuesto</t>
  </si>
  <si>
    <t>Encargada Admistrativa Financiera</t>
  </si>
  <si>
    <t>Preparo por:</t>
  </si>
  <si>
    <t>Fecha de registro: hasta el 30 de abril del 2023</t>
  </si>
  <si>
    <t>Fecha de imputación: hasta el 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</si>
</sst>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0</xdr:col>
      <xdr:colOff>1400175</xdr:colOff>
      <xdr:row>6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0"/>
          <a:ext cx="1114425" cy="1238249"/>
        </a:xfrm>
        <a:prstGeom prst="rect">
          <a:avLst/>
        </a:prstGeom>
      </xdr:spPr>
    </xdr:pic>
    <xdr:clientData/>
  </xdr:twoCellAnchor>
  <xdr:twoCellAnchor editAs="oneCell">
    <xdr:from>
      <xdr:col>2</xdr:col>
      <xdr:colOff>2914650</xdr:colOff>
      <xdr:row>0</xdr:row>
      <xdr:rowOff>95250</xdr:rowOff>
    </xdr:from>
    <xdr:to>
      <xdr:col>5</xdr:col>
      <xdr:colOff>390525</xdr:colOff>
      <xdr:row>5</xdr:row>
      <xdr:rowOff>123825</xdr:rowOff>
    </xdr:to>
    <xdr:pic>
      <xdr:nvPicPr>
        <xdr:cNvPr id="7" name="Picture 2" descr="logo-dir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-59919" t="10639" r="62753" b="-8511"/>
        <a:stretch/>
      </xdr:blipFill>
      <xdr:spPr bwMode="auto">
        <a:xfrm>
          <a:off x="6981825" y="95250"/>
          <a:ext cx="1866900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429140</xdr:colOff>
      <xdr:row>0</xdr:row>
      <xdr:rowOff>19050</xdr:rowOff>
    </xdr:from>
    <xdr:to>
      <xdr:col>0</xdr:col>
      <xdr:colOff>1657350</xdr:colOff>
      <xdr:row>4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140" y="19050"/>
          <a:ext cx="1228210" cy="1047750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152401</xdr:colOff>
      <xdr:row>0</xdr:row>
      <xdr:rowOff>47625</xdr:rowOff>
    </xdr:from>
    <xdr:to>
      <xdr:col>13</xdr:col>
      <xdr:colOff>323851</xdr:colOff>
      <xdr:row>5</xdr:row>
      <xdr:rowOff>85849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511" t="-3447" r="1" b="-1"/>
        <a:stretch/>
      </xdr:blipFill>
      <xdr:spPr>
        <a:xfrm>
          <a:off x="11487151" y="47625"/>
          <a:ext cx="1085850" cy="1143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tabSelected="1" zoomScaleNormal="100" workbookViewId="0">
      <selection activeCell="I4" sqref="I4"/>
    </sheetView>
  </sheetViews>
  <sheetFormatPr baseColWidth="10" defaultColWidth="9.140625" defaultRowHeight="15" x14ac:dyDescent="0.25"/>
  <cols>
    <col min="1" max="1" width="23.28515625" customWidth="1"/>
    <col min="2" max="2" width="51.85546875" customWidth="1"/>
    <col min="3" max="3" width="54.28515625" customWidth="1"/>
    <col min="4" max="4" width="27.5703125" hidden="1" customWidth="1"/>
    <col min="5" max="5" width="11.5703125" bestFit="1" customWidth="1"/>
    <col min="7" max="7" width="17.7109375" customWidth="1"/>
  </cols>
  <sheetData>
    <row r="1" spans="2:4" ht="15.75" x14ac:dyDescent="0.25">
      <c r="B1" s="49" t="s">
        <v>103</v>
      </c>
      <c r="C1" s="49"/>
      <c r="D1" s="49"/>
    </row>
    <row r="2" spans="2:4" ht="15.75" x14ac:dyDescent="0.25">
      <c r="B2" s="49" t="s">
        <v>104</v>
      </c>
      <c r="C2" s="49"/>
      <c r="D2" s="49"/>
    </row>
    <row r="3" spans="2:4" ht="15.75" x14ac:dyDescent="0.25">
      <c r="B3" s="49" t="s">
        <v>105</v>
      </c>
      <c r="C3" s="49"/>
      <c r="D3" s="49"/>
    </row>
    <row r="4" spans="2:4" ht="15.75" x14ac:dyDescent="0.25">
      <c r="B4" s="49" t="s">
        <v>106</v>
      </c>
      <c r="C4" s="49"/>
      <c r="D4" s="49"/>
    </row>
    <row r="5" spans="2:4" ht="15.75" x14ac:dyDescent="0.25">
      <c r="B5" s="49"/>
      <c r="C5" s="49"/>
      <c r="D5" s="49"/>
    </row>
    <row r="6" spans="2:4" ht="15.75" x14ac:dyDescent="0.25">
      <c r="B6" s="36" t="s">
        <v>101</v>
      </c>
      <c r="C6" s="36"/>
      <c r="D6" s="36"/>
    </row>
    <row r="7" spans="2:4" ht="15.75" x14ac:dyDescent="0.25">
      <c r="B7" s="50" t="s">
        <v>36</v>
      </c>
      <c r="C7" s="50"/>
      <c r="D7" s="50"/>
    </row>
    <row r="9" spans="2:4" ht="18.75" x14ac:dyDescent="0.25">
      <c r="B9" s="38" t="s">
        <v>0</v>
      </c>
      <c r="C9" s="39" t="s">
        <v>37</v>
      </c>
      <c r="D9" s="14" t="s">
        <v>38</v>
      </c>
    </row>
    <row r="10" spans="2:4" ht="18.75" x14ac:dyDescent="0.25">
      <c r="B10" s="40" t="s">
        <v>1</v>
      </c>
      <c r="C10" s="41"/>
      <c r="D10" s="17"/>
    </row>
    <row r="11" spans="2:4" ht="37.5" x14ac:dyDescent="0.25">
      <c r="B11" s="42" t="s">
        <v>2</v>
      </c>
      <c r="C11" s="43">
        <f>+C12+C13+C14+C15+C16</f>
        <v>42331315</v>
      </c>
      <c r="D11" s="20"/>
    </row>
    <row r="12" spans="2:4" ht="18.75" x14ac:dyDescent="0.25">
      <c r="B12" s="44" t="s">
        <v>3</v>
      </c>
      <c r="C12" s="45">
        <v>34529478</v>
      </c>
      <c r="D12" s="6"/>
    </row>
    <row r="13" spans="2:4" ht="18.75" x14ac:dyDescent="0.25">
      <c r="B13" s="44" t="s">
        <v>4</v>
      </c>
      <c r="C13" s="45">
        <v>3197055</v>
      </c>
    </row>
    <row r="14" spans="2:4" ht="37.5" x14ac:dyDescent="0.25">
      <c r="B14" s="44" t="s">
        <v>39</v>
      </c>
      <c r="C14" s="45">
        <v>0</v>
      </c>
    </row>
    <row r="15" spans="2:4" ht="37.5" x14ac:dyDescent="0.25">
      <c r="B15" s="44" t="s">
        <v>5</v>
      </c>
      <c r="C15" s="45">
        <v>0</v>
      </c>
    </row>
    <row r="16" spans="2:4" ht="37.5" x14ac:dyDescent="0.25">
      <c r="B16" s="44" t="s">
        <v>6</v>
      </c>
      <c r="C16" s="45">
        <v>4604782</v>
      </c>
    </row>
    <row r="17" spans="2:3" ht="18.75" x14ac:dyDescent="0.25">
      <c r="B17" s="42" t="s">
        <v>7</v>
      </c>
      <c r="C17" s="46">
        <f>+C18+C19+C20+C21+C22+C23+C24+C25+C26</f>
        <v>12929584</v>
      </c>
    </row>
    <row r="18" spans="2:3" ht="18.75" x14ac:dyDescent="0.25">
      <c r="B18" s="44" t="s">
        <v>8</v>
      </c>
      <c r="C18" s="45">
        <v>6246964</v>
      </c>
    </row>
    <row r="19" spans="2:3" ht="37.5" x14ac:dyDescent="0.25">
      <c r="B19" s="44" t="s">
        <v>9</v>
      </c>
      <c r="C19" s="45">
        <v>479678</v>
      </c>
    </row>
    <row r="20" spans="2:3" ht="18.75" x14ac:dyDescent="0.25">
      <c r="B20" s="44" t="s">
        <v>10</v>
      </c>
      <c r="C20" s="45">
        <v>360000</v>
      </c>
    </row>
    <row r="21" spans="2:3" ht="18.75" x14ac:dyDescent="0.25">
      <c r="B21" s="44" t="s">
        <v>11</v>
      </c>
      <c r="C21" s="45">
        <v>12000</v>
      </c>
    </row>
    <row r="22" spans="2:3" ht="18.75" x14ac:dyDescent="0.25">
      <c r="B22" s="44" t="s">
        <v>12</v>
      </c>
      <c r="C22" s="45">
        <v>350000</v>
      </c>
    </row>
    <row r="23" spans="2:3" ht="18.75" x14ac:dyDescent="0.25">
      <c r="B23" s="44" t="s">
        <v>13</v>
      </c>
      <c r="C23" s="45">
        <v>616180</v>
      </c>
    </row>
    <row r="24" spans="2:3" ht="56.25" x14ac:dyDescent="0.25">
      <c r="B24" s="44" t="s">
        <v>14</v>
      </c>
      <c r="C24" s="45">
        <v>2481521</v>
      </c>
    </row>
    <row r="25" spans="2:3" ht="37.5" x14ac:dyDescent="0.25">
      <c r="B25" s="44" t="s">
        <v>15</v>
      </c>
      <c r="C25" s="45">
        <v>1853241</v>
      </c>
    </row>
    <row r="26" spans="2:3" ht="37.5" x14ac:dyDescent="0.25">
      <c r="B26" s="44" t="s">
        <v>40</v>
      </c>
      <c r="C26" s="45">
        <v>530000</v>
      </c>
    </row>
    <row r="27" spans="2:3" ht="18.75" x14ac:dyDescent="0.25">
      <c r="B27" s="42" t="s">
        <v>16</v>
      </c>
      <c r="C27" s="46">
        <f>+C28+C29+C30+C31+C32+C33+C34+C35+C36</f>
        <v>2317916</v>
      </c>
    </row>
    <row r="28" spans="2:3" ht="37.5" x14ac:dyDescent="0.25">
      <c r="B28" s="44" t="s">
        <v>17</v>
      </c>
      <c r="C28" s="45">
        <v>38500</v>
      </c>
    </row>
    <row r="29" spans="2:3" ht="18.75" x14ac:dyDescent="0.25">
      <c r="B29" s="44" t="s">
        <v>18</v>
      </c>
      <c r="C29" s="45">
        <v>75000</v>
      </c>
    </row>
    <row r="30" spans="2:3" ht="37.5" x14ac:dyDescent="0.25">
      <c r="B30" s="44" t="s">
        <v>19</v>
      </c>
      <c r="C30" s="45">
        <v>80000</v>
      </c>
    </row>
    <row r="31" spans="2:3" ht="18.75" x14ac:dyDescent="0.25">
      <c r="B31" s="44" t="s">
        <v>20</v>
      </c>
      <c r="C31" s="45">
        <v>15000</v>
      </c>
    </row>
    <row r="32" spans="2:3" ht="37.5" x14ac:dyDescent="0.25">
      <c r="B32" s="44" t="s">
        <v>21</v>
      </c>
      <c r="C32" s="45">
        <v>50000</v>
      </c>
    </row>
    <row r="33" spans="2:3" ht="37.5" x14ac:dyDescent="0.25">
      <c r="B33" s="44" t="s">
        <v>22</v>
      </c>
      <c r="C33" s="45">
        <v>15000</v>
      </c>
    </row>
    <row r="34" spans="2:3" ht="37.5" x14ac:dyDescent="0.25">
      <c r="B34" s="44" t="s">
        <v>23</v>
      </c>
      <c r="C34" s="45">
        <v>1479000</v>
      </c>
    </row>
    <row r="35" spans="2:3" ht="56.25" x14ac:dyDescent="0.25">
      <c r="B35" s="44" t="s">
        <v>41</v>
      </c>
      <c r="C35" s="45">
        <v>0</v>
      </c>
    </row>
    <row r="36" spans="2:3" ht="18.75" x14ac:dyDescent="0.25">
      <c r="B36" s="44" t="s">
        <v>24</v>
      </c>
      <c r="C36" s="45">
        <v>565416</v>
      </c>
    </row>
    <row r="37" spans="2:3" ht="18.75" hidden="1" x14ac:dyDescent="0.25">
      <c r="B37" s="42" t="s">
        <v>25</v>
      </c>
      <c r="C37" s="46"/>
    </row>
    <row r="38" spans="2:3" ht="37.5" hidden="1" x14ac:dyDescent="0.25">
      <c r="B38" s="44" t="s">
        <v>26</v>
      </c>
      <c r="C38" s="45"/>
    </row>
    <row r="39" spans="2:3" ht="37.5" hidden="1" x14ac:dyDescent="0.25">
      <c r="B39" s="44" t="s">
        <v>42</v>
      </c>
      <c r="C39" s="45"/>
    </row>
    <row r="40" spans="2:3" ht="37.5" hidden="1" x14ac:dyDescent="0.25">
      <c r="B40" s="44" t="s">
        <v>43</v>
      </c>
      <c r="C40" s="45"/>
    </row>
    <row r="41" spans="2:3" ht="37.5" hidden="1" x14ac:dyDescent="0.25">
      <c r="B41" s="44" t="s">
        <v>44</v>
      </c>
      <c r="C41" s="45"/>
    </row>
    <row r="42" spans="2:3" ht="37.5" hidden="1" x14ac:dyDescent="0.25">
      <c r="B42" s="44" t="s">
        <v>45</v>
      </c>
      <c r="C42" s="45"/>
    </row>
    <row r="43" spans="2:3" ht="37.5" hidden="1" x14ac:dyDescent="0.25">
      <c r="B43" s="44" t="s">
        <v>27</v>
      </c>
      <c r="C43" s="45"/>
    </row>
    <row r="44" spans="2:3" ht="37.5" hidden="1" x14ac:dyDescent="0.25">
      <c r="B44" s="44" t="s">
        <v>46</v>
      </c>
      <c r="C44" s="45"/>
    </row>
    <row r="45" spans="2:3" ht="18.75" hidden="1" x14ac:dyDescent="0.25">
      <c r="B45" s="42" t="s">
        <v>47</v>
      </c>
      <c r="C45" s="46"/>
    </row>
    <row r="46" spans="2:3" ht="37.5" hidden="1" x14ac:dyDescent="0.25">
      <c r="B46" s="44" t="s">
        <v>48</v>
      </c>
      <c r="C46" s="45"/>
    </row>
    <row r="47" spans="2:3" ht="37.5" hidden="1" x14ac:dyDescent="0.25">
      <c r="B47" s="44" t="s">
        <v>49</v>
      </c>
      <c r="C47" s="45"/>
    </row>
    <row r="48" spans="2:3" ht="37.5" hidden="1" x14ac:dyDescent="0.25">
      <c r="B48" s="44" t="s">
        <v>50</v>
      </c>
      <c r="C48" s="45"/>
    </row>
    <row r="49" spans="2:3" ht="37.5" hidden="1" x14ac:dyDescent="0.25">
      <c r="B49" s="44" t="s">
        <v>51</v>
      </c>
      <c r="C49" s="45"/>
    </row>
    <row r="50" spans="2:3" ht="37.5" hidden="1" x14ac:dyDescent="0.25">
      <c r="B50" s="44" t="s">
        <v>52</v>
      </c>
      <c r="C50" s="45"/>
    </row>
    <row r="51" spans="2:3" ht="37.5" hidden="1" x14ac:dyDescent="0.25">
      <c r="B51" s="44" t="s">
        <v>53</v>
      </c>
      <c r="C51" s="45"/>
    </row>
    <row r="52" spans="2:3" ht="37.5" hidden="1" x14ac:dyDescent="0.25">
      <c r="B52" s="44" t="s">
        <v>54</v>
      </c>
      <c r="C52" s="45"/>
    </row>
    <row r="53" spans="2:3" ht="37.5" x14ac:dyDescent="0.25">
      <c r="B53" s="42" t="s">
        <v>28</v>
      </c>
      <c r="C53" s="46">
        <f>+C54+C55+C56+C57+C58+C60+C59+C61+C62</f>
        <v>3421185</v>
      </c>
    </row>
    <row r="54" spans="2:3" ht="18.75" x14ac:dyDescent="0.25">
      <c r="B54" s="44" t="s">
        <v>29</v>
      </c>
      <c r="C54" s="45">
        <v>2521185</v>
      </c>
    </row>
    <row r="55" spans="2:3" ht="37.5" x14ac:dyDescent="0.25">
      <c r="B55" s="44" t="s">
        <v>30</v>
      </c>
      <c r="C55" s="45">
        <v>200000</v>
      </c>
    </row>
    <row r="56" spans="2:3" ht="37.5" x14ac:dyDescent="0.25">
      <c r="B56" s="44" t="s">
        <v>31</v>
      </c>
      <c r="C56" s="45"/>
    </row>
    <row r="57" spans="2:3" ht="37.5" x14ac:dyDescent="0.25">
      <c r="B57" s="44" t="s">
        <v>32</v>
      </c>
      <c r="C57" s="45"/>
    </row>
    <row r="58" spans="2:3" ht="37.5" x14ac:dyDescent="0.25">
      <c r="B58" s="44" t="s">
        <v>33</v>
      </c>
      <c r="C58" s="45">
        <v>350000</v>
      </c>
    </row>
    <row r="59" spans="2:3" ht="37.5" x14ac:dyDescent="0.25">
      <c r="B59" s="44" t="s">
        <v>55</v>
      </c>
      <c r="C59" s="45">
        <v>20000</v>
      </c>
    </row>
    <row r="60" spans="2:3" ht="37.5" x14ac:dyDescent="0.25">
      <c r="B60" s="44" t="s">
        <v>56</v>
      </c>
      <c r="C60" s="45"/>
    </row>
    <row r="61" spans="2:3" ht="18.75" x14ac:dyDescent="0.25">
      <c r="B61" s="44" t="s">
        <v>34</v>
      </c>
      <c r="C61" s="45">
        <v>250000</v>
      </c>
    </row>
    <row r="62" spans="2:3" ht="37.5" x14ac:dyDescent="0.25">
      <c r="B62" s="44" t="s">
        <v>57</v>
      </c>
      <c r="C62" s="45">
        <v>80000</v>
      </c>
    </row>
    <row r="63" spans="2:3" ht="18.75" hidden="1" x14ac:dyDescent="0.25">
      <c r="B63" s="42" t="s">
        <v>58</v>
      </c>
      <c r="C63" s="46"/>
    </row>
    <row r="64" spans="2:3" ht="18.75" hidden="1" x14ac:dyDescent="0.25">
      <c r="B64" s="44" t="s">
        <v>59</v>
      </c>
      <c r="C64" s="45"/>
    </row>
    <row r="65" spans="2:4" ht="18.75" hidden="1" x14ac:dyDescent="0.25">
      <c r="B65" s="44" t="s">
        <v>60</v>
      </c>
      <c r="C65" s="45"/>
    </row>
    <row r="66" spans="2:4" ht="37.5" hidden="1" x14ac:dyDescent="0.25">
      <c r="B66" s="44" t="s">
        <v>61</v>
      </c>
      <c r="C66" s="45"/>
    </row>
    <row r="67" spans="2:4" ht="56.25" hidden="1" x14ac:dyDescent="0.25">
      <c r="B67" s="44" t="s">
        <v>62</v>
      </c>
      <c r="C67" s="45"/>
    </row>
    <row r="68" spans="2:4" ht="37.5" hidden="1" x14ac:dyDescent="0.25">
      <c r="B68" s="42" t="s">
        <v>63</v>
      </c>
      <c r="C68" s="46"/>
    </row>
    <row r="69" spans="2:4" ht="18.75" hidden="1" x14ac:dyDescent="0.25">
      <c r="B69" s="44" t="s">
        <v>64</v>
      </c>
      <c r="C69" s="45"/>
    </row>
    <row r="70" spans="2:4" ht="37.5" hidden="1" x14ac:dyDescent="0.25">
      <c r="B70" s="44" t="s">
        <v>65</v>
      </c>
      <c r="C70" s="45"/>
    </row>
    <row r="71" spans="2:4" ht="18.75" hidden="1" x14ac:dyDescent="0.25">
      <c r="B71" s="42" t="s">
        <v>66</v>
      </c>
      <c r="C71" s="46"/>
    </row>
    <row r="72" spans="2:4" ht="37.5" hidden="1" x14ac:dyDescent="0.25">
      <c r="B72" s="44" t="s">
        <v>67</v>
      </c>
      <c r="C72" s="45"/>
    </row>
    <row r="73" spans="2:4" ht="37.5" hidden="1" x14ac:dyDescent="0.25">
      <c r="B73" s="44" t="s">
        <v>68</v>
      </c>
      <c r="C73" s="45"/>
    </row>
    <row r="74" spans="2:4" ht="37.5" hidden="1" x14ac:dyDescent="0.25">
      <c r="B74" s="44" t="s">
        <v>69</v>
      </c>
      <c r="C74" s="45"/>
    </row>
    <row r="75" spans="2:4" ht="18.75" x14ac:dyDescent="0.25">
      <c r="B75" s="47" t="s">
        <v>35</v>
      </c>
      <c r="C75" s="48">
        <f>+C11+C17+C27+C53</f>
        <v>61000000</v>
      </c>
      <c r="D75" s="7"/>
    </row>
    <row r="76" spans="2:4" x14ac:dyDescent="0.25">
      <c r="B76" s="5"/>
      <c r="C76" s="6"/>
    </row>
    <row r="77" spans="2:4" x14ac:dyDescent="0.25">
      <c r="B77" s="1" t="s">
        <v>70</v>
      </c>
      <c r="C77" s="2"/>
    </row>
    <row r="78" spans="2:4" x14ac:dyDescent="0.25">
      <c r="B78" s="25" t="s">
        <v>71</v>
      </c>
      <c r="C78" s="4">
        <f>+C79+C80</f>
        <v>0</v>
      </c>
    </row>
    <row r="79" spans="2:4" ht="25.5" x14ac:dyDescent="0.25">
      <c r="B79" s="24" t="s">
        <v>72</v>
      </c>
      <c r="C79" s="6">
        <v>0</v>
      </c>
    </row>
    <row r="80" spans="2:4" ht="25.5" x14ac:dyDescent="0.25">
      <c r="B80" s="24" t="s">
        <v>73</v>
      </c>
      <c r="C80" s="6">
        <v>0</v>
      </c>
    </row>
    <row r="81" spans="1:13" x14ac:dyDescent="0.25">
      <c r="B81" s="25" t="s">
        <v>74</v>
      </c>
      <c r="C81" s="4">
        <f>+C82+C83</f>
        <v>0</v>
      </c>
    </row>
    <row r="82" spans="1:13" x14ac:dyDescent="0.25">
      <c r="B82" s="24" t="s">
        <v>75</v>
      </c>
      <c r="C82" s="6">
        <v>0</v>
      </c>
    </row>
    <row r="83" spans="1:13" x14ac:dyDescent="0.25">
      <c r="B83" s="24" t="s">
        <v>76</v>
      </c>
      <c r="C83" s="6">
        <v>0</v>
      </c>
    </row>
    <row r="84" spans="1:13" x14ac:dyDescent="0.25">
      <c r="B84" s="25" t="s">
        <v>77</v>
      </c>
      <c r="C84" s="4">
        <f>+C85</f>
        <v>0</v>
      </c>
    </row>
    <row r="85" spans="1:13" ht="25.5" x14ac:dyDescent="0.25">
      <c r="B85" s="24" t="s">
        <v>78</v>
      </c>
      <c r="C85" s="6"/>
    </row>
    <row r="86" spans="1:13" x14ac:dyDescent="0.25">
      <c r="B86" s="26" t="s">
        <v>79</v>
      </c>
      <c r="C86" s="7"/>
      <c r="D86" s="7"/>
    </row>
    <row r="88" spans="1:13" ht="31.5" x14ac:dyDescent="0.25">
      <c r="B88" s="11" t="s">
        <v>80</v>
      </c>
      <c r="C88" s="12">
        <f>+C86+C75</f>
        <v>61000000</v>
      </c>
      <c r="D88" s="12"/>
    </row>
    <row r="89" spans="1:13" x14ac:dyDescent="0.25">
      <c r="B89" t="s">
        <v>99</v>
      </c>
    </row>
    <row r="95" spans="1:13" ht="21" x14ac:dyDescent="0.35">
      <c r="A95" s="33" t="s">
        <v>110</v>
      </c>
      <c r="C95" s="32"/>
      <c r="D95" s="32"/>
      <c r="E95" s="33" t="s">
        <v>111</v>
      </c>
      <c r="F95" s="32"/>
      <c r="M95" s="32"/>
    </row>
    <row r="96" spans="1:13" ht="21" x14ac:dyDescent="0.35">
      <c r="A96" s="31" t="s">
        <v>115</v>
      </c>
      <c r="C96" s="32"/>
      <c r="D96" s="32"/>
      <c r="E96" s="31" t="s">
        <v>112</v>
      </c>
      <c r="F96" s="32"/>
      <c r="M96" s="32"/>
    </row>
    <row r="97" spans="1:13" ht="21" x14ac:dyDescent="0.35">
      <c r="A97" s="32" t="s">
        <v>113</v>
      </c>
      <c r="C97" s="32"/>
      <c r="D97" s="32"/>
      <c r="E97" s="32" t="s">
        <v>114</v>
      </c>
      <c r="F97" s="32"/>
      <c r="M97" s="32"/>
    </row>
  </sheetData>
  <mergeCells count="7">
    <mergeCell ref="B6:D6"/>
    <mergeCell ref="B7:D7"/>
    <mergeCell ref="B1:D1"/>
    <mergeCell ref="B2:D2"/>
    <mergeCell ref="B3:D3"/>
    <mergeCell ref="B4:D4"/>
    <mergeCell ref="B5:D5"/>
  </mergeCells>
  <pageMargins left="0.83" right="0.7" top="0.75" bottom="0.75" header="0.27" footer="0.3"/>
  <pageSetup paperSize="5" scale="5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"/>
  <sheetViews>
    <sheetView showGridLines="0" topLeftCell="A85" zoomScaleNormal="100" workbookViewId="0">
      <selection activeCell="B95" sqref="B95:M98"/>
    </sheetView>
  </sheetViews>
  <sheetFormatPr baseColWidth="10" defaultColWidth="9.140625" defaultRowHeight="15" x14ac:dyDescent="0.25"/>
  <cols>
    <col min="1" max="1" width="56.28515625" customWidth="1"/>
    <col min="2" max="2" width="30.85546875" bestFit="1" customWidth="1"/>
    <col min="3" max="3" width="12.5703125" bestFit="1" customWidth="1"/>
    <col min="4" max="5" width="13.140625" bestFit="1" customWidth="1"/>
    <col min="6" max="6" width="13" customWidth="1"/>
    <col min="7" max="7" width="9.42578125" customWidth="1"/>
    <col min="8" max="8" width="7.140625" customWidth="1"/>
    <col min="9" max="9" width="7" customWidth="1"/>
    <col min="10" max="10" width="8.42578125" customWidth="1"/>
    <col min="11" max="11" width="13.42578125" customWidth="1"/>
    <col min="12" max="12" width="10" customWidth="1"/>
    <col min="13" max="13" width="13.7109375" customWidth="1"/>
    <col min="14" max="14" width="13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37" t="s">
        <v>107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P1" s="9" t="s">
        <v>93</v>
      </c>
    </row>
    <row r="2" spans="1:27" ht="18.75" x14ac:dyDescent="0.25">
      <c r="A2" s="37" t="s">
        <v>108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 s="16" t="s">
        <v>95</v>
      </c>
    </row>
    <row r="3" spans="1:27" ht="18.75" x14ac:dyDescent="0.25">
      <c r="A3" s="37" t="s">
        <v>106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P3" s="16" t="s">
        <v>96</v>
      </c>
    </row>
    <row r="4" spans="1:27" ht="15.75" x14ac:dyDescent="0.25">
      <c r="A4" s="36" t="s">
        <v>100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P4" s="16" t="s">
        <v>94</v>
      </c>
    </row>
    <row r="5" spans="1:27" x14ac:dyDescent="0.25">
      <c r="A5" s="35" t="s">
        <v>36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P5" s="16" t="s">
        <v>97</v>
      </c>
    </row>
    <row r="6" spans="1:27" x14ac:dyDescent="0.25">
      <c r="P6" s="16" t="s">
        <v>98</v>
      </c>
    </row>
    <row r="7" spans="1:27" ht="15.75" x14ac:dyDescent="0.25">
      <c r="A7" s="13" t="s">
        <v>0</v>
      </c>
      <c r="B7" s="14" t="s">
        <v>102</v>
      </c>
      <c r="C7" s="14" t="s">
        <v>81</v>
      </c>
      <c r="D7" s="14" t="s">
        <v>82</v>
      </c>
      <c r="E7" s="14" t="s">
        <v>83</v>
      </c>
      <c r="F7" s="14" t="s">
        <v>84</v>
      </c>
      <c r="G7" s="14" t="s">
        <v>85</v>
      </c>
      <c r="H7" s="14" t="s">
        <v>86</v>
      </c>
      <c r="I7" s="14" t="s">
        <v>87</v>
      </c>
      <c r="J7" s="14" t="s">
        <v>88</v>
      </c>
      <c r="K7" s="14" t="s">
        <v>89</v>
      </c>
      <c r="L7" s="14" t="s">
        <v>90</v>
      </c>
      <c r="M7" s="14" t="s">
        <v>91</v>
      </c>
      <c r="N7" s="14" t="s">
        <v>92</v>
      </c>
      <c r="Z7" s="22">
        <f>SUM(R8:Z8)</f>
        <v>11.029108875781253</v>
      </c>
      <c r="AA7" s="22">
        <f>+Z7+AA8</f>
        <v>13.989108875781252</v>
      </c>
    </row>
    <row r="8" spans="1:27" x14ac:dyDescent="0.25">
      <c r="A8" s="1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R8" s="19">
        <v>1</v>
      </c>
      <c r="S8" s="19">
        <v>1.05</v>
      </c>
      <c r="T8" s="19">
        <f t="shared" ref="T8:Y8" si="0">+S8*1.05</f>
        <v>1.1025</v>
      </c>
      <c r="U8" s="19">
        <f t="shared" si="0"/>
        <v>1.1576250000000001</v>
      </c>
      <c r="V8" s="19">
        <f t="shared" si="0"/>
        <v>1.2155062500000002</v>
      </c>
      <c r="W8" s="19">
        <f t="shared" si="0"/>
        <v>1.2762815625000004</v>
      </c>
      <c r="X8" s="19">
        <f t="shared" si="0"/>
        <v>1.3400956406250004</v>
      </c>
      <c r="Y8" s="19">
        <f t="shared" si="0"/>
        <v>1.4071004226562505</v>
      </c>
      <c r="Z8" s="19">
        <v>1.48</v>
      </c>
      <c r="AA8" s="19">
        <f>+Z8*2</f>
        <v>2.96</v>
      </c>
    </row>
    <row r="9" spans="1:27" x14ac:dyDescent="0.25">
      <c r="A9" s="3" t="s">
        <v>2</v>
      </c>
      <c r="B9" s="34"/>
      <c r="C9" s="18">
        <f>+C10+C11+C12+C14</f>
        <v>2601738.16</v>
      </c>
      <c r="D9" s="18">
        <f>SUM(D10:D14)</f>
        <v>2651997.4899999998</v>
      </c>
      <c r="E9" s="18">
        <f>SUM(E10:E14)</f>
        <v>2799237.8699999996</v>
      </c>
      <c r="F9" s="18">
        <f>SUM(F10:F14)</f>
        <v>3335736.23</v>
      </c>
      <c r="G9" s="19"/>
      <c r="H9" s="19"/>
      <c r="I9" s="19"/>
      <c r="J9" s="19"/>
      <c r="K9" s="19"/>
      <c r="L9" s="19"/>
      <c r="M9" s="19"/>
      <c r="N9" s="19"/>
      <c r="R9" s="21"/>
    </row>
    <row r="10" spans="1:27" x14ac:dyDescent="0.25">
      <c r="A10" s="8" t="s">
        <v>3</v>
      </c>
      <c r="B10" s="19"/>
      <c r="C10" s="23">
        <v>2216780</v>
      </c>
      <c r="D10" s="19">
        <v>2267780</v>
      </c>
      <c r="E10" s="19">
        <v>2400030</v>
      </c>
      <c r="F10" s="19">
        <v>2429628.52</v>
      </c>
      <c r="G10" s="19"/>
      <c r="H10" s="19"/>
      <c r="I10" s="19"/>
      <c r="J10" s="19"/>
      <c r="K10" s="19"/>
      <c r="L10" s="19"/>
      <c r="M10" s="19"/>
      <c r="N10" s="19"/>
    </row>
    <row r="11" spans="1:27" x14ac:dyDescent="0.25">
      <c r="A11" s="8" t="s">
        <v>4</v>
      </c>
      <c r="C11" s="23">
        <v>49695.68</v>
      </c>
      <c r="D11" s="19">
        <v>41418.53</v>
      </c>
      <c r="E11" s="19">
        <v>36827.279999999999</v>
      </c>
      <c r="F11" s="19">
        <v>538048.78</v>
      </c>
    </row>
    <row r="12" spans="1:27" x14ac:dyDescent="0.25">
      <c r="A12" s="8" t="s">
        <v>39</v>
      </c>
      <c r="C12" s="6">
        <v>0</v>
      </c>
      <c r="D12" s="19">
        <v>0</v>
      </c>
      <c r="E12" s="19">
        <v>0</v>
      </c>
      <c r="F12" s="19"/>
    </row>
    <row r="13" spans="1:27" x14ac:dyDescent="0.25">
      <c r="A13" s="8" t="s">
        <v>5</v>
      </c>
      <c r="C13" s="6">
        <v>0</v>
      </c>
      <c r="D13" s="19">
        <v>0</v>
      </c>
      <c r="E13" s="19">
        <v>0</v>
      </c>
      <c r="F13" s="19"/>
    </row>
    <row r="14" spans="1:27" x14ac:dyDescent="0.25">
      <c r="A14" s="8" t="s">
        <v>6</v>
      </c>
      <c r="C14" s="23">
        <v>335262.48</v>
      </c>
      <c r="D14" s="19">
        <v>342798.96</v>
      </c>
      <c r="E14" s="19">
        <v>362380.59</v>
      </c>
      <c r="F14" s="19">
        <v>368058.93</v>
      </c>
    </row>
    <row r="15" spans="1:27" x14ac:dyDescent="0.25">
      <c r="A15" s="3" t="s">
        <v>7</v>
      </c>
      <c r="C15" s="28">
        <f>+C16+C17+C18+C19+C20+C21+C22+C23+C24</f>
        <v>679099.86</v>
      </c>
      <c r="D15" s="28">
        <f>+D16+D17+D18+D19+D20+D21+D22+D23+D24</f>
        <v>420520.99</v>
      </c>
      <c r="E15" s="28">
        <f>+E16+E17+E18+E19+E20+E21+E22+E23+E24</f>
        <v>1988387.4</v>
      </c>
      <c r="F15" s="28">
        <f t="shared" ref="F15:G15" si="1">+F16+F17+F18+F19+F20+F21+F22+F23+F24</f>
        <v>1242987.4099999999</v>
      </c>
      <c r="G15" s="28">
        <f t="shared" si="1"/>
        <v>0</v>
      </c>
    </row>
    <row r="16" spans="1:27" x14ac:dyDescent="0.25">
      <c r="A16" s="8" t="s">
        <v>8</v>
      </c>
      <c r="C16" s="27">
        <v>413256.96000000002</v>
      </c>
      <c r="D16" s="19">
        <v>163441.44</v>
      </c>
      <c r="E16" s="19">
        <v>1191782.6499999999</v>
      </c>
      <c r="F16" s="19">
        <v>596774.49</v>
      </c>
    </row>
    <row r="17" spans="1:6" x14ac:dyDescent="0.25">
      <c r="A17" s="8" t="s">
        <v>9</v>
      </c>
      <c r="C17" s="27">
        <v>173755</v>
      </c>
      <c r="D17" s="19">
        <v>0</v>
      </c>
      <c r="E17" s="19">
        <v>94477.88</v>
      </c>
      <c r="F17" s="19"/>
    </row>
    <row r="18" spans="1:6" x14ac:dyDescent="0.25">
      <c r="A18" s="8" t="s">
        <v>10</v>
      </c>
      <c r="C18" s="27">
        <v>0</v>
      </c>
      <c r="D18" s="19">
        <v>0</v>
      </c>
      <c r="E18" s="19">
        <v>0</v>
      </c>
      <c r="F18" s="19">
        <v>219500</v>
      </c>
    </row>
    <row r="19" spans="1:6" ht="18" customHeight="1" x14ac:dyDescent="0.25">
      <c r="A19" s="8" t="s">
        <v>11</v>
      </c>
      <c r="C19" s="27">
        <v>0</v>
      </c>
      <c r="D19" s="19">
        <v>0</v>
      </c>
      <c r="E19" s="19">
        <v>0</v>
      </c>
      <c r="F19" s="19"/>
    </row>
    <row r="20" spans="1:6" x14ac:dyDescent="0.25">
      <c r="A20" s="8" t="s">
        <v>12</v>
      </c>
      <c r="C20" s="27">
        <v>0</v>
      </c>
      <c r="D20" s="19">
        <v>57364.55</v>
      </c>
      <c r="E20" s="19">
        <v>196976.64000000001</v>
      </c>
      <c r="F20" s="19"/>
    </row>
    <row r="21" spans="1:6" ht="14.25" customHeight="1" x14ac:dyDescent="0.25">
      <c r="A21" s="8" t="s">
        <v>13</v>
      </c>
      <c r="C21" s="27">
        <v>42527.9</v>
      </c>
      <c r="D21" s="19">
        <v>199715</v>
      </c>
      <c r="E21" s="19">
        <v>47555.23</v>
      </c>
      <c r="F21" s="19">
        <v>56577.71</v>
      </c>
    </row>
    <row r="22" spans="1:6" ht="30.75" customHeight="1" x14ac:dyDescent="0.25">
      <c r="A22" s="8" t="s">
        <v>14</v>
      </c>
      <c r="C22" s="27">
        <v>0</v>
      </c>
      <c r="D22" s="19">
        <v>0</v>
      </c>
      <c r="E22" s="19">
        <v>405035</v>
      </c>
      <c r="F22" s="19">
        <v>195189</v>
      </c>
    </row>
    <row r="23" spans="1:6" ht="12.75" customHeight="1" x14ac:dyDescent="0.25">
      <c r="A23" s="8" t="s">
        <v>15</v>
      </c>
      <c r="C23" s="27">
        <v>49560</v>
      </c>
      <c r="D23" s="19">
        <v>0</v>
      </c>
      <c r="E23" s="19">
        <v>52560</v>
      </c>
      <c r="F23" s="19">
        <v>106948.71</v>
      </c>
    </row>
    <row r="24" spans="1:6" x14ac:dyDescent="0.25">
      <c r="A24" s="8" t="s">
        <v>40</v>
      </c>
      <c r="C24" s="27">
        <v>0</v>
      </c>
      <c r="D24" s="19">
        <v>0</v>
      </c>
      <c r="E24" s="19">
        <v>0</v>
      </c>
      <c r="F24" s="19">
        <v>67997.5</v>
      </c>
    </row>
    <row r="25" spans="1:6" x14ac:dyDescent="0.25">
      <c r="A25" s="3" t="s">
        <v>16</v>
      </c>
      <c r="C25" s="4">
        <f>SUM(C26:C34)</f>
        <v>191974.2</v>
      </c>
      <c r="D25" s="4">
        <f>SUM(D26:D34)</f>
        <v>320574.38</v>
      </c>
      <c r="E25" s="4">
        <f>SUM(E26:E34)</f>
        <v>515917</v>
      </c>
      <c r="F25" s="4">
        <f>SUM(F26:F34)</f>
        <v>553026.64</v>
      </c>
    </row>
    <row r="26" spans="1:6" x14ac:dyDescent="0.25">
      <c r="A26" s="8" t="s">
        <v>17</v>
      </c>
      <c r="C26" s="6">
        <v>54238.7</v>
      </c>
      <c r="D26" s="19"/>
      <c r="E26" s="19">
        <v>98455.8</v>
      </c>
      <c r="F26" s="19">
        <v>144455.18</v>
      </c>
    </row>
    <row r="27" spans="1:6" x14ac:dyDescent="0.25">
      <c r="A27" s="8" t="s">
        <v>18</v>
      </c>
      <c r="C27" s="6">
        <v>0</v>
      </c>
      <c r="D27" s="19">
        <v>0</v>
      </c>
      <c r="E27" s="19">
        <v>43506.6</v>
      </c>
      <c r="F27" s="19">
        <v>139328.5</v>
      </c>
    </row>
    <row r="28" spans="1:6" x14ac:dyDescent="0.25">
      <c r="A28" s="8" t="s">
        <v>19</v>
      </c>
      <c r="C28" s="6">
        <v>0</v>
      </c>
      <c r="D28" s="19">
        <v>21633.4</v>
      </c>
      <c r="E28" s="19">
        <v>38122.97</v>
      </c>
      <c r="F28" s="19">
        <v>0</v>
      </c>
    </row>
    <row r="29" spans="1:6" x14ac:dyDescent="0.25">
      <c r="A29" s="8" t="s">
        <v>20</v>
      </c>
      <c r="C29" s="6">
        <v>0</v>
      </c>
      <c r="D29" s="19">
        <v>0</v>
      </c>
      <c r="E29" s="19">
        <v>0</v>
      </c>
      <c r="F29" s="19">
        <v>5015</v>
      </c>
    </row>
    <row r="30" spans="1:6" x14ac:dyDescent="0.25">
      <c r="A30" s="8" t="s">
        <v>21</v>
      </c>
      <c r="C30" s="6">
        <v>0</v>
      </c>
      <c r="D30" s="19">
        <v>0</v>
      </c>
      <c r="E30" s="19">
        <v>0</v>
      </c>
      <c r="F30" s="19">
        <v>112867</v>
      </c>
    </row>
    <row r="31" spans="1:6" ht="28.5" customHeight="1" x14ac:dyDescent="0.25">
      <c r="A31" s="8" t="s">
        <v>22</v>
      </c>
      <c r="C31" s="6">
        <v>0</v>
      </c>
      <c r="D31" s="19">
        <v>1785</v>
      </c>
      <c r="E31" s="19">
        <v>0</v>
      </c>
      <c r="F31" s="19">
        <v>7174.4</v>
      </c>
    </row>
    <row r="32" spans="1:6" ht="30" x14ac:dyDescent="0.25">
      <c r="A32" s="8" t="s">
        <v>23</v>
      </c>
      <c r="C32" s="6">
        <v>0</v>
      </c>
      <c r="D32" s="19">
        <v>136113</v>
      </c>
      <c r="E32" s="19">
        <v>0</v>
      </c>
      <c r="F32" s="19">
        <v>144186.56</v>
      </c>
    </row>
    <row r="33" spans="1:5" ht="30" x14ac:dyDescent="0.25">
      <c r="A33" s="8" t="s">
        <v>41</v>
      </c>
      <c r="C33" s="6">
        <v>0</v>
      </c>
      <c r="D33" s="19">
        <v>0</v>
      </c>
      <c r="E33" s="19">
        <v>0</v>
      </c>
    </row>
    <row r="34" spans="1:5" x14ac:dyDescent="0.25">
      <c r="A34" s="8" t="s">
        <v>24</v>
      </c>
      <c r="C34" s="6">
        <v>137735.5</v>
      </c>
      <c r="D34" s="19">
        <v>161042.98000000001</v>
      </c>
      <c r="E34" s="19">
        <v>335831.63</v>
      </c>
    </row>
    <row r="35" spans="1:5" x14ac:dyDescent="0.25">
      <c r="A35" s="3" t="s">
        <v>25</v>
      </c>
      <c r="C35" s="4"/>
      <c r="D35" s="20">
        <f>SUM(D36:D42)</f>
        <v>0</v>
      </c>
      <c r="E35" s="20">
        <f>SUM(E36:E42)</f>
        <v>0</v>
      </c>
    </row>
    <row r="36" spans="1:5" x14ac:dyDescent="0.25">
      <c r="A36" s="8" t="s">
        <v>26</v>
      </c>
      <c r="C36" s="6"/>
      <c r="D36" s="19"/>
      <c r="E36" s="19"/>
    </row>
    <row r="37" spans="1:5" ht="30" x14ac:dyDescent="0.25">
      <c r="A37" s="8" t="s">
        <v>42</v>
      </c>
      <c r="C37" s="6"/>
      <c r="D37" s="19"/>
      <c r="E37" s="19"/>
    </row>
    <row r="38" spans="1:5" ht="30" x14ac:dyDescent="0.25">
      <c r="A38" s="8" t="s">
        <v>43</v>
      </c>
      <c r="C38" s="6"/>
      <c r="D38" s="19"/>
      <c r="E38" s="19"/>
    </row>
    <row r="39" spans="1:5" ht="30" x14ac:dyDescent="0.25">
      <c r="A39" s="8" t="s">
        <v>44</v>
      </c>
      <c r="C39" s="6"/>
      <c r="D39" s="19"/>
      <c r="E39" s="19"/>
    </row>
    <row r="40" spans="1:5" ht="30" x14ac:dyDescent="0.25">
      <c r="A40" s="8" t="s">
        <v>45</v>
      </c>
      <c r="C40" s="6"/>
      <c r="D40" s="19"/>
      <c r="E40" s="19"/>
    </row>
    <row r="41" spans="1:5" x14ac:dyDescent="0.25">
      <c r="A41" s="8" t="s">
        <v>27</v>
      </c>
      <c r="C41" s="6"/>
      <c r="D41" s="19"/>
      <c r="E41" s="19"/>
    </row>
    <row r="42" spans="1:5" ht="30" x14ac:dyDescent="0.25">
      <c r="A42" s="8" t="s">
        <v>46</v>
      </c>
      <c r="C42" s="6"/>
      <c r="D42" s="19"/>
      <c r="E42" s="19"/>
    </row>
    <row r="43" spans="1:5" x14ac:dyDescent="0.25">
      <c r="A43" s="3" t="s">
        <v>47</v>
      </c>
      <c r="C43" s="4"/>
      <c r="D43" s="19"/>
      <c r="E43" s="19"/>
    </row>
    <row r="44" spans="1:5" x14ac:dyDescent="0.25">
      <c r="A44" s="8" t="s">
        <v>48</v>
      </c>
      <c r="C44" s="6"/>
      <c r="D44" s="19"/>
      <c r="E44" s="19"/>
    </row>
    <row r="45" spans="1:5" ht="30" x14ac:dyDescent="0.25">
      <c r="A45" s="8" t="s">
        <v>49</v>
      </c>
      <c r="C45" s="6"/>
      <c r="D45" s="19"/>
      <c r="E45" s="19"/>
    </row>
    <row r="46" spans="1:5" ht="30" x14ac:dyDescent="0.25">
      <c r="A46" s="8" t="s">
        <v>50</v>
      </c>
      <c r="C46" s="6"/>
      <c r="D46" s="19"/>
      <c r="E46" s="19"/>
    </row>
    <row r="47" spans="1:5" ht="30" x14ac:dyDescent="0.25">
      <c r="A47" s="8" t="s">
        <v>51</v>
      </c>
      <c r="C47" s="6"/>
      <c r="D47" s="19"/>
      <c r="E47" s="19"/>
    </row>
    <row r="48" spans="1:5" ht="30" x14ac:dyDescent="0.25">
      <c r="A48" s="8" t="s">
        <v>52</v>
      </c>
      <c r="C48" s="6"/>
      <c r="D48" s="19"/>
      <c r="E48" s="19"/>
    </row>
    <row r="49" spans="1:6" x14ac:dyDescent="0.25">
      <c r="A49" s="8" t="s">
        <v>53</v>
      </c>
      <c r="C49" s="6"/>
      <c r="D49" s="19"/>
      <c r="E49" s="19"/>
    </row>
    <row r="50" spans="1:6" ht="30" x14ac:dyDescent="0.25">
      <c r="A50" s="8" t="s">
        <v>54</v>
      </c>
      <c r="C50" s="6"/>
      <c r="D50" s="19"/>
      <c r="E50" s="19"/>
    </row>
    <row r="51" spans="1:6" x14ac:dyDescent="0.25">
      <c r="A51" s="3" t="s">
        <v>28</v>
      </c>
      <c r="C51" s="4">
        <f>SUM(C52:C59)</f>
        <v>23364</v>
      </c>
      <c r="D51" s="4">
        <f>SUM(D52:D59)</f>
        <v>125146</v>
      </c>
      <c r="E51" s="4">
        <f>SUM(E52:E59)</f>
        <v>202270.58000000002</v>
      </c>
      <c r="F51" s="4">
        <f>SUM(F52:F59)</f>
        <v>285761.98</v>
      </c>
    </row>
    <row r="52" spans="1:6" x14ac:dyDescent="0.25">
      <c r="A52" s="8" t="s">
        <v>29</v>
      </c>
      <c r="C52" s="6"/>
      <c r="D52" s="19">
        <v>125146</v>
      </c>
      <c r="E52" s="19">
        <v>101970.58</v>
      </c>
      <c r="F52" s="19">
        <v>285761.98</v>
      </c>
    </row>
    <row r="53" spans="1:6" ht="20.25" customHeight="1" x14ac:dyDescent="0.25">
      <c r="A53" s="8" t="s">
        <v>30</v>
      </c>
      <c r="C53" s="6"/>
      <c r="D53" s="19"/>
      <c r="E53" s="19"/>
    </row>
    <row r="54" spans="1:6" ht="30" x14ac:dyDescent="0.25">
      <c r="A54" s="8" t="s">
        <v>31</v>
      </c>
      <c r="C54" s="6"/>
      <c r="D54" s="19"/>
      <c r="E54" s="19"/>
    </row>
    <row r="55" spans="1:6" ht="30" x14ac:dyDescent="0.25">
      <c r="A55" s="8" t="s">
        <v>32</v>
      </c>
      <c r="C55" s="6"/>
      <c r="D55" s="19"/>
      <c r="E55" s="19"/>
    </row>
    <row r="56" spans="1:6" x14ac:dyDescent="0.25">
      <c r="A56" s="8" t="s">
        <v>33</v>
      </c>
      <c r="C56" s="6">
        <v>23364</v>
      </c>
      <c r="D56" s="19"/>
      <c r="E56" s="19">
        <v>100300</v>
      </c>
    </row>
    <row r="57" spans="1:6" x14ac:dyDescent="0.25">
      <c r="A57" s="8" t="s">
        <v>55</v>
      </c>
      <c r="C57" s="6"/>
      <c r="D57" s="19"/>
    </row>
    <row r="58" spans="1:6" x14ac:dyDescent="0.25">
      <c r="A58" s="8" t="s">
        <v>56</v>
      </c>
      <c r="C58" s="6"/>
      <c r="D58" s="19"/>
    </row>
    <row r="59" spans="1:6" x14ac:dyDescent="0.25">
      <c r="A59" s="8" t="s">
        <v>34</v>
      </c>
      <c r="C59" s="6"/>
      <c r="D59" s="19"/>
    </row>
    <row r="60" spans="1:6" ht="30" x14ac:dyDescent="0.25">
      <c r="A60" s="8" t="s">
        <v>57</v>
      </c>
      <c r="C60" s="6"/>
      <c r="D60" s="19"/>
    </row>
    <row r="61" spans="1:6" x14ac:dyDescent="0.25">
      <c r="A61" s="3" t="s">
        <v>58</v>
      </c>
      <c r="C61" s="4">
        <f>SUM(C62:C65)</f>
        <v>0</v>
      </c>
      <c r="D61" s="19">
        <v>0</v>
      </c>
      <c r="E61" s="19">
        <v>0</v>
      </c>
    </row>
    <row r="62" spans="1:6" x14ac:dyDescent="0.25">
      <c r="A62" s="8" t="s">
        <v>59</v>
      </c>
      <c r="C62" s="6"/>
      <c r="D62" s="19"/>
    </row>
    <row r="63" spans="1:6" x14ac:dyDescent="0.25">
      <c r="A63" s="8" t="s">
        <v>60</v>
      </c>
      <c r="C63" s="6"/>
      <c r="D63" s="19"/>
    </row>
    <row r="64" spans="1:6" x14ac:dyDescent="0.25">
      <c r="A64" s="8" t="s">
        <v>61</v>
      </c>
      <c r="C64" s="6"/>
      <c r="D64" s="19"/>
    </row>
    <row r="65" spans="1:14" ht="30" x14ac:dyDescent="0.25">
      <c r="A65" s="8" t="s">
        <v>62</v>
      </c>
      <c r="C65" s="6"/>
      <c r="D65" s="19"/>
    </row>
    <row r="66" spans="1:14" ht="30" x14ac:dyDescent="0.25">
      <c r="A66" s="3" t="s">
        <v>63</v>
      </c>
      <c r="C66" s="4">
        <f>SUM(C67:C68)</f>
        <v>0</v>
      </c>
      <c r="D66" s="19">
        <v>0</v>
      </c>
      <c r="E66" s="19">
        <v>0</v>
      </c>
    </row>
    <row r="67" spans="1:14" x14ac:dyDescent="0.25">
      <c r="A67" s="8" t="s">
        <v>64</v>
      </c>
      <c r="C67" s="6"/>
      <c r="D67" s="19"/>
    </row>
    <row r="68" spans="1:14" ht="30" x14ac:dyDescent="0.25">
      <c r="A68" s="8" t="s">
        <v>65</v>
      </c>
      <c r="C68" s="6"/>
      <c r="D68" s="19"/>
    </row>
    <row r="69" spans="1:14" x14ac:dyDescent="0.25">
      <c r="A69" s="3" t="s">
        <v>66</v>
      </c>
      <c r="C69" s="4">
        <f>SUM(C70:C72)</f>
        <v>0</v>
      </c>
      <c r="D69" s="19"/>
    </row>
    <row r="70" spans="1:14" x14ac:dyDescent="0.25">
      <c r="A70" s="8" t="s">
        <v>67</v>
      </c>
      <c r="C70" s="6"/>
      <c r="D70" s="19"/>
    </row>
    <row r="71" spans="1:14" x14ac:dyDescent="0.25">
      <c r="A71" s="8" t="s">
        <v>68</v>
      </c>
      <c r="C71" s="6"/>
      <c r="D71" s="19"/>
    </row>
    <row r="72" spans="1:14" ht="30" x14ac:dyDescent="0.25">
      <c r="A72" s="8" t="s">
        <v>69</v>
      </c>
      <c r="C72" s="6"/>
      <c r="D72" s="19"/>
    </row>
    <row r="73" spans="1:14" x14ac:dyDescent="0.25">
      <c r="A73" s="10" t="s">
        <v>35</v>
      </c>
      <c r="B73" s="7"/>
      <c r="C73" s="29">
        <f>+C69+C66+C61+C51+C43+C35+C25+C15+C9</f>
        <v>3496176.22</v>
      </c>
      <c r="D73" s="29">
        <f>+D69+D66+D61+D51+D43+D35+D25+D15+D9</f>
        <v>3518238.86</v>
      </c>
      <c r="E73" s="29">
        <f>+E69+E66+E61+E51+E43+E35+E25+E15+E9</f>
        <v>5505812.8499999996</v>
      </c>
      <c r="F73" s="29">
        <f>+F69+F66+F61+F51+F43+F35+F25+F15+F9</f>
        <v>5417512.2599999998</v>
      </c>
      <c r="G73" s="7"/>
      <c r="H73" s="7"/>
      <c r="I73" s="7"/>
      <c r="J73" s="7"/>
      <c r="K73" s="7"/>
      <c r="L73" s="7"/>
      <c r="M73" s="7"/>
      <c r="N73" s="7"/>
    </row>
    <row r="74" spans="1:14" x14ac:dyDescent="0.25">
      <c r="A74" s="5"/>
      <c r="C74" s="6"/>
    </row>
    <row r="75" spans="1:14" x14ac:dyDescent="0.25">
      <c r="A75" s="1" t="s">
        <v>70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3" t="s">
        <v>71</v>
      </c>
      <c r="C76" s="4">
        <f>SUM(C77:C78)</f>
        <v>0</v>
      </c>
      <c r="D76" s="4">
        <v>0</v>
      </c>
      <c r="E76" s="4"/>
    </row>
    <row r="77" spans="1:14" ht="30" x14ac:dyDescent="0.25">
      <c r="A77" s="8" t="s">
        <v>72</v>
      </c>
      <c r="C77" s="6">
        <v>0</v>
      </c>
      <c r="D77" s="4">
        <v>0</v>
      </c>
      <c r="E77" s="4"/>
    </row>
    <row r="78" spans="1:14" ht="30" x14ac:dyDescent="0.25">
      <c r="A78" s="8" t="s">
        <v>73</v>
      </c>
      <c r="C78" s="6">
        <v>0</v>
      </c>
      <c r="D78" s="4">
        <v>0</v>
      </c>
      <c r="E78" s="4"/>
    </row>
    <row r="79" spans="1:14" x14ac:dyDescent="0.25">
      <c r="A79" s="3" t="s">
        <v>74</v>
      </c>
      <c r="C79" s="4">
        <f>+C80+C81</f>
        <v>0</v>
      </c>
      <c r="D79" s="4">
        <v>0</v>
      </c>
      <c r="E79" s="4"/>
    </row>
    <row r="80" spans="1:14" x14ac:dyDescent="0.25">
      <c r="A80" s="8" t="s">
        <v>75</v>
      </c>
      <c r="C80" s="6">
        <v>0</v>
      </c>
      <c r="D80" s="4">
        <v>0</v>
      </c>
      <c r="E80" s="4"/>
    </row>
    <row r="81" spans="1:14" x14ac:dyDescent="0.25">
      <c r="A81" s="8" t="s">
        <v>76</v>
      </c>
      <c r="C81" s="6">
        <v>0</v>
      </c>
      <c r="D81" s="4">
        <v>0</v>
      </c>
      <c r="E81" s="4"/>
    </row>
    <row r="82" spans="1:14" x14ac:dyDescent="0.25">
      <c r="A82" s="3" t="s">
        <v>77</v>
      </c>
      <c r="C82" s="4">
        <f>+C83</f>
        <v>0</v>
      </c>
      <c r="D82" s="4">
        <v>0</v>
      </c>
      <c r="E82" s="4"/>
    </row>
    <row r="83" spans="1:14" x14ac:dyDescent="0.25">
      <c r="A83" s="8" t="s">
        <v>78</v>
      </c>
      <c r="C83" s="6">
        <v>0</v>
      </c>
      <c r="D83" s="4">
        <v>0</v>
      </c>
      <c r="E83" s="4"/>
    </row>
    <row r="84" spans="1:14" x14ac:dyDescent="0.25">
      <c r="A84" s="10" t="s">
        <v>79</v>
      </c>
      <c r="B84" s="7"/>
      <c r="C84" s="7">
        <f>+C76+C79+C82</f>
        <v>0</v>
      </c>
      <c r="D84" s="7">
        <v>0</v>
      </c>
      <c r="E84" s="7">
        <v>0</v>
      </c>
      <c r="F84" s="7"/>
      <c r="G84" s="7"/>
      <c r="H84" s="7"/>
      <c r="I84" s="7"/>
      <c r="J84" s="7"/>
      <c r="K84" s="7"/>
      <c r="L84" s="7"/>
      <c r="M84" s="7"/>
      <c r="N84" s="7"/>
    </row>
    <row r="86" spans="1:14" ht="15.75" x14ac:dyDescent="0.25">
      <c r="A86" s="11" t="s">
        <v>80</v>
      </c>
      <c r="B86" s="15"/>
      <c r="C86" s="30">
        <f>+C73+C84</f>
        <v>3496176.22</v>
      </c>
      <c r="D86" s="30">
        <f>+D73+D84</f>
        <v>3518238.86</v>
      </c>
      <c r="E86" s="30">
        <f t="shared" ref="E86" si="2">+E73+E84</f>
        <v>5505812.8499999996</v>
      </c>
      <c r="F86" s="30">
        <f>+F73+F84</f>
        <v>5417512.2599999998</v>
      </c>
      <c r="G86" s="15"/>
      <c r="H86" s="15"/>
      <c r="I86" s="15"/>
      <c r="J86" s="15"/>
      <c r="K86" s="15"/>
      <c r="L86" s="15"/>
      <c r="M86" s="15"/>
      <c r="N86" s="15"/>
    </row>
    <row r="87" spans="1:14" x14ac:dyDescent="0.25">
      <c r="A87" t="s">
        <v>109</v>
      </c>
    </row>
    <row r="88" spans="1:14" x14ac:dyDescent="0.25">
      <c r="A88" t="s">
        <v>116</v>
      </c>
    </row>
    <row r="89" spans="1:14" x14ac:dyDescent="0.25">
      <c r="A89" t="s">
        <v>117</v>
      </c>
    </row>
    <row r="95" spans="1:14" s="32" customFormat="1" ht="21" x14ac:dyDescent="0.35">
      <c r="B95" s="33" t="s">
        <v>110</v>
      </c>
      <c r="K95" s="33" t="s">
        <v>111</v>
      </c>
    </row>
    <row r="96" spans="1:14" s="32" customFormat="1" ht="21" x14ac:dyDescent="0.35">
      <c r="B96" s="31" t="s">
        <v>115</v>
      </c>
      <c r="K96" s="31" t="s">
        <v>112</v>
      </c>
    </row>
    <row r="97" spans="2:11" s="32" customFormat="1" ht="21" x14ac:dyDescent="0.35">
      <c r="B97" s="32" t="s">
        <v>113</v>
      </c>
      <c r="K97" s="32" t="s">
        <v>114</v>
      </c>
    </row>
  </sheetData>
  <mergeCells count="5">
    <mergeCell ref="A1:N1"/>
    <mergeCell ref="A2:N2"/>
    <mergeCell ref="A3:N3"/>
    <mergeCell ref="A4:N4"/>
    <mergeCell ref="A5:N5"/>
  </mergeCells>
  <pageMargins left="0.7" right="0.7" top="1.24" bottom="0.75" header="0.88" footer="0.3"/>
  <pageSetup paperSize="5" scale="40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Analista de Presupuesto Presupuesto</cp:lastModifiedBy>
  <cp:lastPrinted>2023-05-08T15:36:59Z</cp:lastPrinted>
  <dcterms:created xsi:type="dcterms:W3CDTF">2018-04-17T18:57:16Z</dcterms:created>
  <dcterms:modified xsi:type="dcterms:W3CDTF">2023-05-08T16:03:45Z</dcterms:modified>
</cp:coreProperties>
</file>